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ENTER\KLANTEN\5 STICHTING HELP NORMA\Boekjaar 2021\"/>
    </mc:Choice>
  </mc:AlternateContent>
  <xr:revisionPtr revIDLastSave="0" documentId="13_ncr:1_{4A39A9CA-CC26-4AC8-9ECA-246841BB63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Toc68508458" localSheetId="0">Blad1!#REF!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1" i="1" l="1"/>
  <c r="L61" i="1" s="1"/>
  <c r="K60" i="1"/>
  <c r="J62" i="1"/>
  <c r="I62" i="1"/>
  <c r="H62" i="1"/>
  <c r="G62" i="1"/>
  <c r="F62" i="1"/>
  <c r="E62" i="1"/>
  <c r="D62" i="1"/>
  <c r="K24" i="1"/>
  <c r="L24" i="1" s="1"/>
  <c r="I25" i="1"/>
  <c r="H25" i="1"/>
  <c r="G25" i="1"/>
  <c r="E25" i="1"/>
  <c r="D25" i="1"/>
  <c r="K23" i="1"/>
  <c r="L23" i="1" s="1"/>
  <c r="K22" i="1"/>
  <c r="K59" i="1"/>
  <c r="L59" i="1" s="1"/>
  <c r="K58" i="1"/>
  <c r="L58" i="1" s="1"/>
  <c r="K57" i="1"/>
  <c r="L57" i="1" s="1"/>
  <c r="K56" i="1"/>
  <c r="L56" i="1" s="1"/>
  <c r="K55" i="1"/>
  <c r="L55" i="1" s="1"/>
  <c r="H17" i="1"/>
  <c r="H18" i="1" s="1"/>
  <c r="I17" i="1"/>
  <c r="I18" i="1" s="1"/>
  <c r="G17" i="1"/>
  <c r="G18" i="1" s="1"/>
  <c r="D17" i="1"/>
  <c r="D18" i="1" s="1"/>
  <c r="D70" i="1" s="1"/>
  <c r="K16" i="1"/>
  <c r="L16" i="1" s="1"/>
  <c r="K15" i="1"/>
  <c r="L15" i="1" s="1"/>
  <c r="K12" i="1"/>
  <c r="L12" i="1" s="1"/>
  <c r="K54" i="1"/>
  <c r="K53" i="1"/>
  <c r="L53" i="1" s="1"/>
  <c r="K52" i="1"/>
  <c r="K51" i="1"/>
  <c r="K50" i="1"/>
  <c r="K49" i="1"/>
  <c r="L49" i="1" s="1"/>
  <c r="F70" i="1"/>
  <c r="K48" i="1"/>
  <c r="L48" i="1" s="1"/>
  <c r="K47" i="1"/>
  <c r="K46" i="1"/>
  <c r="L46" i="1" s="1"/>
  <c r="K45" i="1"/>
  <c r="L45" i="1" s="1"/>
  <c r="K44" i="1"/>
  <c r="L44" i="1" s="1"/>
  <c r="I70" i="1" l="1"/>
  <c r="K62" i="1"/>
  <c r="L60" i="1"/>
  <c r="H70" i="1"/>
  <c r="G70" i="1"/>
  <c r="L22" i="1"/>
  <c r="L17" i="1"/>
  <c r="L18" i="1" s="1"/>
  <c r="K17" i="1"/>
  <c r="K18" i="1" s="1"/>
  <c r="L54" i="1"/>
  <c r="L52" i="1"/>
  <c r="L51" i="1"/>
  <c r="L50" i="1"/>
  <c r="L47" i="1"/>
  <c r="L62" i="1" s="1"/>
  <c r="K43" i="1" l="1"/>
  <c r="L43" i="1" s="1"/>
  <c r="K42" i="1"/>
  <c r="L42" i="1" s="1"/>
  <c r="K41" i="1"/>
  <c r="L41" i="1" s="1"/>
  <c r="K40" i="1" l="1"/>
  <c r="L40" i="1" s="1"/>
  <c r="K39" i="1"/>
  <c r="L39" i="1" s="1"/>
  <c r="K21" i="1" l="1"/>
  <c r="K25" i="1" s="1"/>
  <c r="L21" i="1" l="1"/>
  <c r="L25" i="1" s="1"/>
  <c r="K38" i="1"/>
  <c r="L38" i="1" s="1"/>
  <c r="K37" i="1" l="1"/>
  <c r="L37" i="1" s="1"/>
  <c r="K36" i="1"/>
  <c r="L36" i="1" s="1"/>
  <c r="K35" i="1"/>
  <c r="L35" i="1" s="1"/>
  <c r="K34" i="1"/>
  <c r="L34" i="1" s="1"/>
  <c r="K33" i="1"/>
  <c r="L33" i="1" s="1"/>
  <c r="K31" i="1" l="1"/>
  <c r="L31" i="1" s="1"/>
  <c r="K30" i="1"/>
  <c r="L30" i="1" s="1"/>
  <c r="K32" i="1" l="1"/>
  <c r="L32" i="1" s="1"/>
  <c r="K29" i="1"/>
  <c r="L29" i="1" s="1"/>
  <c r="K28" i="1" l="1"/>
  <c r="K70" i="1" l="1"/>
  <c r="L28" i="1"/>
  <c r="L70" i="1" l="1"/>
  <c r="E70" i="1"/>
</calcChain>
</file>

<file path=xl/sharedStrings.xml><?xml version="1.0" encoding="utf-8"?>
<sst xmlns="http://schemas.openxmlformats.org/spreadsheetml/2006/main" count="65" uniqueCount="63">
  <si>
    <r>
      <t xml:space="preserve"> </t>
    </r>
    <r>
      <rPr>
        <b/>
        <sz val="9"/>
        <color theme="1"/>
        <rFont val="Times New Roman"/>
        <family val="1"/>
      </rPr>
      <t>Aanschafwaarde</t>
    </r>
  </si>
  <si>
    <t xml:space="preserve">Jaar van </t>
  </si>
  <si>
    <t>Afschr.</t>
  </si>
  <si>
    <t>Investe-</t>
  </si>
  <si>
    <t>Desinv./</t>
  </si>
  <si>
    <t>Desinves-</t>
  </si>
  <si>
    <t>Boekwaarde</t>
  </si>
  <si>
    <t>Omschrijving</t>
  </si>
  <si>
    <t>aanschaf</t>
  </si>
  <si>
    <t>perc.</t>
  </si>
  <si>
    <t>ringen</t>
  </si>
  <si>
    <t>Herinv.res.</t>
  </si>
  <si>
    <t>teringen</t>
  </si>
  <si>
    <r>
      <t>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4"/>
        <color theme="1"/>
        <rFont val="Times New Roman"/>
        <family val="1"/>
      </rPr>
      <t>Overzicht vaste activa</t>
    </r>
  </si>
  <si>
    <t>Inventaris</t>
  </si>
  <si>
    <t>Totaal</t>
  </si>
  <si>
    <t>Afschrijvingen</t>
  </si>
  <si>
    <t>%</t>
  </si>
  <si>
    <t>RW</t>
  </si>
  <si>
    <t>Terreinen en gronden</t>
  </si>
  <si>
    <t>Gebouwen</t>
  </si>
  <si>
    <t>Stichting Help Norma te Noordhorn</t>
  </si>
  <si>
    <t>Rijksstraatweg 32 Noordhorn</t>
  </si>
  <si>
    <t>Verbouwingskosten</t>
  </si>
  <si>
    <t xml:space="preserve">Totaal bedrijfsgebouwen en -terreinen </t>
  </si>
  <si>
    <t>Hikvision camera</t>
  </si>
  <si>
    <t>Rolstoel</t>
  </si>
  <si>
    <t>Voliere</t>
  </si>
  <si>
    <t>Astra internetset + accessoire</t>
  </si>
  <si>
    <t>Aanhangwagen WX-09-VL</t>
  </si>
  <si>
    <t xml:space="preserve">Acer Aspire  </t>
  </si>
  <si>
    <t>Hekwerk weiland</t>
  </si>
  <si>
    <t>Paardenbak</t>
  </si>
  <si>
    <t>Pompsysteem waterbakken</t>
  </si>
  <si>
    <t>Grasland aanpassen</t>
  </si>
  <si>
    <t>Tic couveuse 50 advance</t>
  </si>
  <si>
    <t>Poezenzolder</t>
  </si>
  <si>
    <t>Wasmachine</t>
  </si>
  <si>
    <t>Camerabewaking</t>
  </si>
  <si>
    <t>Groene schuilstallen 2</t>
  </si>
  <si>
    <t>Samsung Galaxy S9 plus</t>
  </si>
  <si>
    <t>Pompunit</t>
  </si>
  <si>
    <t>Aanpassen waterleiding</t>
  </si>
  <si>
    <t>Lg fh 17kg direct drive</t>
  </si>
  <si>
    <t>Rood wildraster en omheining</t>
  </si>
  <si>
    <t>Betonmat incl. underlayment</t>
  </si>
  <si>
    <t>Wasdroger</t>
  </si>
  <si>
    <t>Hertenverblijf + hekken</t>
  </si>
  <si>
    <t>Omheining paardenweide</t>
  </si>
  <si>
    <t>Accuboormachine met accu's</t>
  </si>
  <si>
    <t>Gopro hero 8 black</t>
  </si>
  <si>
    <t>Tlc couveuse 50 advance</t>
  </si>
  <si>
    <t>Infuuspomp infu-z baxter</t>
  </si>
  <si>
    <t>Droger lectrolux td6-14</t>
  </si>
  <si>
    <t>Hondenzwembad</t>
  </si>
  <si>
    <t>Verharding paden en ondergrond</t>
  </si>
  <si>
    <t>Machines en installaties</t>
  </si>
  <si>
    <t>Ford 3000</t>
  </si>
  <si>
    <t>Shovel weideman 1240</t>
  </si>
  <si>
    <t>Palletlepels voor shovel</t>
  </si>
  <si>
    <t>Schrobmachine  3.5</t>
  </si>
  <si>
    <t>Hekwerk</t>
  </si>
  <si>
    <t>Wasmachine 30.11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</si>
</sst>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sz val="7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3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0" xfId="0" applyNumberFormat="1"/>
    <xf numFmtId="3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8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0" fontId="9" fillId="0" borderId="0" xfId="0" applyFont="1" applyAlignment="1">
      <alignment vertical="center"/>
    </xf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9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539750</xdr:colOff>
      <xdr:row>2</xdr:row>
      <xdr:rowOff>82550</xdr:rowOff>
    </xdr:from>
    <xdr:to>
      <xdr:col>7</xdr:col>
      <xdr:colOff>6350</xdr:colOff>
      <xdr:row>2</xdr:row>
      <xdr:rowOff>88900</xdr:rowOff>
    </xdr:to>
    <xdr:sp macro="" textlink="">
      <xdr:nvSpPr>
        <xdr:cNvPr id="1036" name="Lin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ShapeType="1"/>
        </xdr:cNvSpPr>
      </xdr:nvSpPr>
      <xdr:spPr bwMode="auto">
        <a:xfrm>
          <a:off x="2520950" y="501650"/>
          <a:ext cx="251460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184150</xdr:colOff>
      <xdr:row>2</xdr:row>
      <xdr:rowOff>88900</xdr:rowOff>
    </xdr:from>
    <xdr:to>
      <xdr:col>11</xdr:col>
      <xdr:colOff>57150</xdr:colOff>
      <xdr:row>2</xdr:row>
      <xdr:rowOff>95250</xdr:rowOff>
    </xdr:to>
    <xdr:sp macro="" textlink="">
      <xdr:nvSpPr>
        <xdr:cNvPr id="1035" name="Lin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ShapeType="1"/>
        </xdr:cNvSpPr>
      </xdr:nvSpPr>
      <xdr:spPr bwMode="auto">
        <a:xfrm>
          <a:off x="5213350" y="508000"/>
          <a:ext cx="231140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9"/>
  <sheetViews>
    <sheetView tabSelected="1" topLeftCell="A46" workbookViewId="0">
      <selection activeCell="G72" sqref="G72"/>
    </sheetView>
  </sheetViews>
  <sheetFormatPr defaultRowHeight="15" x14ac:dyDescent="0.25"/>
  <cols>
    <col min="1" max="1" width="23.42578125" customWidth="1"/>
    <col min="2" max="2" width="8" customWidth="1"/>
    <col min="3" max="3" width="7.28515625" customWidth="1"/>
    <col min="10" max="10" width="7.42578125" customWidth="1"/>
    <col min="13" max="13" width="7" customWidth="1"/>
  </cols>
  <sheetData>
    <row r="1" spans="1:13" x14ac:dyDescent="0.25">
      <c r="A1" s="2"/>
    </row>
    <row r="2" spans="1:13" ht="18.75" x14ac:dyDescent="0.3">
      <c r="A2" s="10" t="s">
        <v>21</v>
      </c>
      <c r="B2" s="11"/>
      <c r="F2" s="2" t="s">
        <v>0</v>
      </c>
      <c r="I2" s="3" t="s">
        <v>16</v>
      </c>
    </row>
    <row r="3" spans="1:13" x14ac:dyDescent="0.25">
      <c r="A3" s="2"/>
    </row>
    <row r="4" spans="1:13" x14ac:dyDescent="0.25">
      <c r="B4" s="3"/>
    </row>
    <row r="5" spans="1:13" x14ac:dyDescent="0.25">
      <c r="B5" s="3" t="s">
        <v>1</v>
      </c>
      <c r="C5" s="3" t="s">
        <v>2</v>
      </c>
      <c r="E5" s="3" t="s">
        <v>3</v>
      </c>
      <c r="F5" s="3" t="s">
        <v>4</v>
      </c>
      <c r="J5" s="3" t="s">
        <v>5</v>
      </c>
      <c r="L5" s="3" t="s">
        <v>6</v>
      </c>
      <c r="M5" s="3"/>
    </row>
    <row r="6" spans="1:13" x14ac:dyDescent="0.25">
      <c r="A6" s="3" t="s">
        <v>7</v>
      </c>
      <c r="B6" s="3" t="s">
        <v>8</v>
      </c>
      <c r="C6" s="3" t="s">
        <v>9</v>
      </c>
      <c r="D6" s="4">
        <v>44196</v>
      </c>
      <c r="E6" s="3" t="s">
        <v>10</v>
      </c>
      <c r="F6" s="3" t="s">
        <v>11</v>
      </c>
      <c r="G6" s="4">
        <v>44561</v>
      </c>
      <c r="H6" s="4">
        <v>44196</v>
      </c>
      <c r="I6" s="14">
        <v>2021</v>
      </c>
      <c r="J6" s="3" t="s">
        <v>12</v>
      </c>
      <c r="K6" s="4">
        <v>44561</v>
      </c>
      <c r="L6" s="4">
        <v>44561</v>
      </c>
      <c r="M6" s="3"/>
    </row>
    <row r="7" spans="1:13" ht="15.75" thickBot="1" x14ac:dyDescent="0.3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t="s">
        <v>18</v>
      </c>
    </row>
    <row r="8" spans="1:13" x14ac:dyDescent="0.25">
      <c r="A8" s="2"/>
    </row>
    <row r="9" spans="1:13" ht="0.2" customHeight="1" x14ac:dyDescent="0.25">
      <c r="A9" s="2"/>
    </row>
    <row r="10" spans="1:13" ht="18.75" x14ac:dyDescent="0.25">
      <c r="A10" s="5" t="s">
        <v>13</v>
      </c>
    </row>
    <row r="11" spans="1:13" x14ac:dyDescent="0.25">
      <c r="A11" s="21" t="s">
        <v>19</v>
      </c>
      <c r="B11" s="22"/>
    </row>
    <row r="12" spans="1:13" x14ac:dyDescent="0.25">
      <c r="A12" s="23" t="s">
        <v>22</v>
      </c>
      <c r="B12">
        <v>2015</v>
      </c>
      <c r="C12" s="24">
        <v>0</v>
      </c>
      <c r="D12">
        <v>119750</v>
      </c>
      <c r="G12">
        <v>119750</v>
      </c>
      <c r="H12">
        <v>0</v>
      </c>
      <c r="I12">
        <v>0</v>
      </c>
      <c r="K12" s="6">
        <f t="shared" ref="K12:K16" si="0">SUM(H12:I12)</f>
        <v>0</v>
      </c>
      <c r="L12" s="6">
        <f t="shared" ref="L12" si="1">SUM(G12-K12)</f>
        <v>119750</v>
      </c>
    </row>
    <row r="13" spans="1:13" x14ac:dyDescent="0.25">
      <c r="A13" s="23"/>
      <c r="C13" s="24"/>
      <c r="K13" s="6"/>
    </row>
    <row r="14" spans="1:13" x14ac:dyDescent="0.25">
      <c r="A14" s="25" t="s">
        <v>20</v>
      </c>
      <c r="C14" s="24"/>
      <c r="K14" s="6"/>
    </row>
    <row r="15" spans="1:13" x14ac:dyDescent="0.25">
      <c r="A15" s="2" t="s">
        <v>22</v>
      </c>
      <c r="B15">
        <v>2015</v>
      </c>
      <c r="C15" s="24">
        <v>2.5</v>
      </c>
      <c r="D15">
        <v>249918</v>
      </c>
      <c r="G15">
        <v>249918</v>
      </c>
      <c r="H15">
        <v>33329</v>
      </c>
      <c r="I15">
        <v>6249</v>
      </c>
      <c r="K15" s="6">
        <f t="shared" si="0"/>
        <v>39578</v>
      </c>
      <c r="L15" s="6">
        <f t="shared" ref="L15:L16" si="2">SUM(G15-K15)</f>
        <v>210340</v>
      </c>
      <c r="M15">
        <v>25000</v>
      </c>
    </row>
    <row r="16" spans="1:13" x14ac:dyDescent="0.25">
      <c r="A16" s="2" t="s">
        <v>23</v>
      </c>
      <c r="B16">
        <v>2015</v>
      </c>
      <c r="C16" s="24">
        <v>2.5</v>
      </c>
      <c r="D16">
        <v>82500</v>
      </c>
      <c r="G16">
        <v>82500</v>
      </c>
      <c r="H16">
        <v>10660</v>
      </c>
      <c r="I16">
        <v>2065</v>
      </c>
      <c r="K16" s="6">
        <f t="shared" si="0"/>
        <v>12725</v>
      </c>
      <c r="L16" s="6">
        <f t="shared" si="2"/>
        <v>69775</v>
      </c>
      <c r="M16">
        <v>8250</v>
      </c>
    </row>
    <row r="17" spans="1:13" x14ac:dyDescent="0.25">
      <c r="A17" s="1"/>
      <c r="D17" s="22">
        <f>SUM(D15:D16)</f>
        <v>332418</v>
      </c>
      <c r="E17" s="22"/>
      <c r="F17" s="22"/>
      <c r="G17" s="22">
        <f>SUM(G15:G16)</f>
        <v>332418</v>
      </c>
      <c r="H17" s="22">
        <f>SUM(H15:H16)</f>
        <v>43989</v>
      </c>
      <c r="I17" s="22">
        <f>SUM(I15:I16)</f>
        <v>8314</v>
      </c>
      <c r="J17" s="22"/>
      <c r="K17" s="7">
        <f>SUM(K15:K16)</f>
        <v>52303</v>
      </c>
      <c r="L17" s="7">
        <f>SUM(L15:L16)</f>
        <v>280115</v>
      </c>
    </row>
    <row r="18" spans="1:13" x14ac:dyDescent="0.25">
      <c r="A18" s="1" t="s">
        <v>24</v>
      </c>
      <c r="D18" s="22">
        <f>SUM(D12,D17)</f>
        <v>452168</v>
      </c>
      <c r="E18" s="22"/>
      <c r="F18" s="22"/>
      <c r="G18" s="22">
        <f>SUM(G12,G17)</f>
        <v>452168</v>
      </c>
      <c r="H18" s="22">
        <f>SUM(H12,H17)</f>
        <v>43989</v>
      </c>
      <c r="I18" s="22">
        <f>SUM(I12,I17)</f>
        <v>8314</v>
      </c>
      <c r="J18" s="22"/>
      <c r="K18" s="22">
        <f>SUM(K12,K17)</f>
        <v>52303</v>
      </c>
      <c r="L18" s="22">
        <f>SUM(L12,L17)</f>
        <v>399865</v>
      </c>
    </row>
    <row r="19" spans="1:13" x14ac:dyDescent="0.25">
      <c r="A19" s="1"/>
    </row>
    <row r="20" spans="1:13" x14ac:dyDescent="0.25">
      <c r="A20" s="21" t="s">
        <v>56</v>
      </c>
      <c r="C20" s="17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5">
      <c r="A21" s="2" t="s">
        <v>57</v>
      </c>
      <c r="B21" s="2">
        <v>2016</v>
      </c>
      <c r="C21" s="16">
        <v>20</v>
      </c>
      <c r="D21" s="6">
        <v>1000</v>
      </c>
      <c r="E21" s="19"/>
      <c r="F21" s="8"/>
      <c r="G21" s="6">
        <v>1000</v>
      </c>
      <c r="H21" s="6">
        <v>750</v>
      </c>
      <c r="I21" s="6">
        <v>0</v>
      </c>
      <c r="J21" s="6"/>
      <c r="K21" s="6">
        <f>SUM(H21:I21)</f>
        <v>750</v>
      </c>
      <c r="L21" s="6">
        <f>SUM(G21-K21)</f>
        <v>250</v>
      </c>
      <c r="M21" s="8">
        <v>250</v>
      </c>
    </row>
    <row r="22" spans="1:13" x14ac:dyDescent="0.25">
      <c r="A22" s="2" t="s">
        <v>58</v>
      </c>
      <c r="B22" s="2">
        <v>2018</v>
      </c>
      <c r="C22" s="16">
        <v>20</v>
      </c>
      <c r="D22" s="6">
        <v>21175</v>
      </c>
      <c r="E22" s="19"/>
      <c r="F22" s="19"/>
      <c r="G22" s="6">
        <v>21175</v>
      </c>
      <c r="H22" s="6">
        <v>9492</v>
      </c>
      <c r="I22" s="6">
        <v>3438</v>
      </c>
      <c r="J22" s="6"/>
      <c r="K22" s="6">
        <f>SUM(H22:I22)</f>
        <v>12930</v>
      </c>
      <c r="L22" s="6">
        <f>SUM(G22-K22)</f>
        <v>8245</v>
      </c>
      <c r="M22" s="8">
        <v>4000</v>
      </c>
    </row>
    <row r="23" spans="1:13" x14ac:dyDescent="0.25">
      <c r="A23" s="2" t="s">
        <v>59</v>
      </c>
      <c r="B23" s="2">
        <v>2020</v>
      </c>
      <c r="C23" s="16">
        <v>20</v>
      </c>
      <c r="D23" s="6">
        <v>1029</v>
      </c>
      <c r="E23" s="19"/>
      <c r="F23" s="19"/>
      <c r="G23" s="6">
        <v>1029</v>
      </c>
      <c r="H23" s="6">
        <v>59</v>
      </c>
      <c r="I23" s="6">
        <v>205</v>
      </c>
      <c r="J23" s="6"/>
      <c r="K23" s="6">
        <f>SUM(H23:I23)</f>
        <v>264</v>
      </c>
      <c r="L23" s="6">
        <f>SUM(G23-K23)</f>
        <v>765</v>
      </c>
      <c r="M23" s="8"/>
    </row>
    <row r="24" spans="1:13" x14ac:dyDescent="0.25">
      <c r="A24" s="2" t="s">
        <v>60</v>
      </c>
      <c r="B24" s="2">
        <v>2021</v>
      </c>
      <c r="C24" s="16">
        <v>20</v>
      </c>
      <c r="D24" s="6"/>
      <c r="E24" s="19">
        <v>2200</v>
      </c>
      <c r="F24" s="19"/>
      <c r="G24" s="6">
        <v>2200</v>
      </c>
      <c r="H24" s="6">
        <v>0</v>
      </c>
      <c r="I24" s="6">
        <v>290</v>
      </c>
      <c r="J24" s="6"/>
      <c r="K24" s="6">
        <f>SUM(H24:I24)</f>
        <v>290</v>
      </c>
      <c r="L24" s="6">
        <f>SUM(G24-K24)</f>
        <v>1910</v>
      </c>
      <c r="M24" s="8"/>
    </row>
    <row r="25" spans="1:13" x14ac:dyDescent="0.25">
      <c r="A25" s="2"/>
      <c r="B25" s="2"/>
      <c r="C25" s="16"/>
      <c r="D25" s="7">
        <f>SUM(D21:D23)</f>
        <v>23204</v>
      </c>
      <c r="E25" s="20">
        <f>SUM(E21:E24)</f>
        <v>2200</v>
      </c>
      <c r="F25" s="20"/>
      <c r="G25" s="7">
        <f>SUM(G21:G24)</f>
        <v>25404</v>
      </c>
      <c r="H25" s="7">
        <f>SUM(H21:H24)</f>
        <v>10301</v>
      </c>
      <c r="I25" s="7">
        <f>SUM(I21:I24)</f>
        <v>3933</v>
      </c>
      <c r="J25" s="7"/>
      <c r="K25" s="7">
        <f>SUM(K21:K24)</f>
        <v>14234</v>
      </c>
      <c r="L25" s="7">
        <f>SUM(L21:L24)</f>
        <v>11170</v>
      </c>
      <c r="M25" s="8"/>
    </row>
    <row r="26" spans="1:13" x14ac:dyDescent="0.25">
      <c r="A26" s="1"/>
    </row>
    <row r="27" spans="1:13" x14ac:dyDescent="0.25">
      <c r="A27" s="21" t="s">
        <v>14</v>
      </c>
      <c r="C27" s="15" t="s">
        <v>17</v>
      </c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5">
      <c r="A28" s="2" t="s">
        <v>25</v>
      </c>
      <c r="B28" s="2">
        <v>2016</v>
      </c>
      <c r="C28" s="16">
        <v>20</v>
      </c>
      <c r="D28" s="6">
        <v>1796</v>
      </c>
      <c r="E28" s="8"/>
      <c r="F28" s="8"/>
      <c r="G28" s="6">
        <v>1796</v>
      </c>
      <c r="H28" s="6">
        <v>1692</v>
      </c>
      <c r="I28" s="6">
        <v>104</v>
      </c>
      <c r="J28" s="8"/>
      <c r="K28" s="6">
        <f>SUM(H28:I28)</f>
        <v>1796</v>
      </c>
      <c r="L28" s="6">
        <f t="shared" ref="L28" si="3">SUM(G28-K28)</f>
        <v>0</v>
      </c>
      <c r="M28" s="8"/>
    </row>
    <row r="29" spans="1:13" x14ac:dyDescent="0.25">
      <c r="A29" s="2" t="s">
        <v>26</v>
      </c>
      <c r="B29" s="2">
        <v>2016</v>
      </c>
      <c r="C29" s="16">
        <v>20</v>
      </c>
      <c r="D29" s="6">
        <v>550</v>
      </c>
      <c r="E29" s="6"/>
      <c r="F29" s="8"/>
      <c r="G29" s="6">
        <v>550</v>
      </c>
      <c r="H29" s="6">
        <v>517</v>
      </c>
      <c r="I29" s="6">
        <v>33</v>
      </c>
      <c r="J29" s="8"/>
      <c r="K29" s="6">
        <f t="shared" ref="K29:K43" si="4">SUM(H29:I29)</f>
        <v>550</v>
      </c>
      <c r="L29" s="6">
        <f t="shared" ref="L29:L43" si="5">SUM(G29-K29)</f>
        <v>0</v>
      </c>
      <c r="M29" s="8"/>
    </row>
    <row r="30" spans="1:13" x14ac:dyDescent="0.25">
      <c r="A30" s="2" t="s">
        <v>27</v>
      </c>
      <c r="B30" s="2">
        <v>2016</v>
      </c>
      <c r="C30" s="16">
        <v>20</v>
      </c>
      <c r="D30" s="6">
        <v>1464</v>
      </c>
      <c r="E30" s="6"/>
      <c r="F30" s="8"/>
      <c r="G30" s="6">
        <v>1464</v>
      </c>
      <c r="H30" s="6">
        <v>1337</v>
      </c>
      <c r="I30" s="6">
        <v>127</v>
      </c>
      <c r="J30" s="8"/>
      <c r="K30" s="6">
        <f t="shared" si="4"/>
        <v>1464</v>
      </c>
      <c r="L30" s="6">
        <f t="shared" si="5"/>
        <v>0</v>
      </c>
      <c r="M30" s="8"/>
    </row>
    <row r="31" spans="1:13" x14ac:dyDescent="0.25">
      <c r="A31" s="2" t="s">
        <v>28</v>
      </c>
      <c r="B31" s="2">
        <v>2016</v>
      </c>
      <c r="C31" s="16">
        <v>20</v>
      </c>
      <c r="D31" s="6">
        <v>1021</v>
      </c>
      <c r="E31" s="6"/>
      <c r="F31" s="8"/>
      <c r="G31" s="6">
        <v>1021</v>
      </c>
      <c r="H31" s="6">
        <v>1006</v>
      </c>
      <c r="I31" s="6">
        <v>15</v>
      </c>
      <c r="J31" s="8"/>
      <c r="K31" s="6">
        <f t="shared" si="4"/>
        <v>1021</v>
      </c>
      <c r="L31" s="6">
        <f t="shared" si="5"/>
        <v>0</v>
      </c>
      <c r="M31" s="8"/>
    </row>
    <row r="32" spans="1:13" x14ac:dyDescent="0.25">
      <c r="A32" s="2" t="s">
        <v>29</v>
      </c>
      <c r="B32" s="2">
        <v>2016</v>
      </c>
      <c r="C32" s="16">
        <v>20</v>
      </c>
      <c r="D32" s="6">
        <v>800</v>
      </c>
      <c r="E32" s="6"/>
      <c r="F32" s="8"/>
      <c r="G32" s="6">
        <v>800</v>
      </c>
      <c r="H32" s="6">
        <v>753</v>
      </c>
      <c r="I32" s="6">
        <v>47</v>
      </c>
      <c r="J32" s="8"/>
      <c r="K32" s="6">
        <f t="shared" si="4"/>
        <v>800</v>
      </c>
      <c r="L32" s="6">
        <f t="shared" si="5"/>
        <v>0</v>
      </c>
      <c r="M32" s="8"/>
    </row>
    <row r="33" spans="1:13" x14ac:dyDescent="0.25">
      <c r="A33" s="2" t="s">
        <v>30</v>
      </c>
      <c r="B33" s="2">
        <v>2016</v>
      </c>
      <c r="C33" s="16">
        <v>20</v>
      </c>
      <c r="D33" s="6">
        <v>584</v>
      </c>
      <c r="E33" s="6"/>
      <c r="F33" s="8"/>
      <c r="G33" s="6">
        <v>584</v>
      </c>
      <c r="H33" s="6">
        <v>508</v>
      </c>
      <c r="I33" s="6">
        <v>76</v>
      </c>
      <c r="J33" s="8"/>
      <c r="K33" s="6">
        <f t="shared" si="4"/>
        <v>584</v>
      </c>
      <c r="L33" s="6">
        <f t="shared" si="5"/>
        <v>0</v>
      </c>
      <c r="M33" s="8"/>
    </row>
    <row r="34" spans="1:13" x14ac:dyDescent="0.25">
      <c r="A34" s="2" t="s">
        <v>26</v>
      </c>
      <c r="B34" s="2">
        <v>2016</v>
      </c>
      <c r="C34" s="16">
        <v>20</v>
      </c>
      <c r="D34" s="6">
        <v>559</v>
      </c>
      <c r="E34" s="6"/>
      <c r="F34" s="8"/>
      <c r="G34" s="6">
        <v>559</v>
      </c>
      <c r="H34" s="6">
        <v>501</v>
      </c>
      <c r="I34" s="6">
        <v>58</v>
      </c>
      <c r="J34" s="8"/>
      <c r="K34" s="6">
        <f t="shared" si="4"/>
        <v>559</v>
      </c>
      <c r="L34" s="6">
        <f t="shared" si="5"/>
        <v>0</v>
      </c>
      <c r="M34" s="8"/>
    </row>
    <row r="35" spans="1:13" x14ac:dyDescent="0.25">
      <c r="A35" s="2" t="s">
        <v>31</v>
      </c>
      <c r="B35" s="2">
        <v>2016</v>
      </c>
      <c r="C35" s="16">
        <v>20</v>
      </c>
      <c r="D35" s="6">
        <v>7071</v>
      </c>
      <c r="E35" s="6"/>
      <c r="F35" s="8"/>
      <c r="G35" s="6">
        <v>7071</v>
      </c>
      <c r="H35" s="6">
        <v>6561</v>
      </c>
      <c r="I35" s="6">
        <v>510</v>
      </c>
      <c r="J35" s="8"/>
      <c r="K35" s="6">
        <f t="shared" si="4"/>
        <v>7071</v>
      </c>
      <c r="L35" s="6">
        <f t="shared" si="5"/>
        <v>0</v>
      </c>
      <c r="M35" s="8"/>
    </row>
    <row r="36" spans="1:13" x14ac:dyDescent="0.25">
      <c r="A36" s="2" t="s">
        <v>32</v>
      </c>
      <c r="B36" s="2">
        <v>2016</v>
      </c>
      <c r="C36" s="16">
        <v>20</v>
      </c>
      <c r="D36" s="6">
        <v>20110</v>
      </c>
      <c r="E36" s="6"/>
      <c r="F36" s="8"/>
      <c r="G36" s="6">
        <v>20110</v>
      </c>
      <c r="H36" s="6">
        <v>16238</v>
      </c>
      <c r="I36" s="6">
        <v>3872</v>
      </c>
      <c r="J36" s="8"/>
      <c r="K36" s="6">
        <f t="shared" si="4"/>
        <v>20110</v>
      </c>
      <c r="L36" s="6">
        <f t="shared" si="5"/>
        <v>0</v>
      </c>
      <c r="M36" s="8"/>
    </row>
    <row r="37" spans="1:13" x14ac:dyDescent="0.25">
      <c r="A37" s="2" t="s">
        <v>33</v>
      </c>
      <c r="B37" s="2">
        <v>2016</v>
      </c>
      <c r="C37" s="16">
        <v>20</v>
      </c>
      <c r="D37" s="6">
        <v>125</v>
      </c>
      <c r="E37" s="6"/>
      <c r="F37" s="8"/>
      <c r="G37" s="6">
        <v>125</v>
      </c>
      <c r="H37" s="6">
        <v>105</v>
      </c>
      <c r="I37" s="6">
        <v>20</v>
      </c>
      <c r="J37" s="8"/>
      <c r="K37" s="6">
        <f t="shared" si="4"/>
        <v>125</v>
      </c>
      <c r="L37" s="6">
        <f t="shared" si="5"/>
        <v>0</v>
      </c>
      <c r="M37" s="8"/>
    </row>
    <row r="38" spans="1:13" x14ac:dyDescent="0.25">
      <c r="A38" s="2" t="s">
        <v>34</v>
      </c>
      <c r="B38" s="2">
        <v>2016</v>
      </c>
      <c r="C38" s="16">
        <v>20</v>
      </c>
      <c r="D38" s="6">
        <v>3180</v>
      </c>
      <c r="E38" s="6"/>
      <c r="F38" s="8"/>
      <c r="G38" s="6">
        <v>3180</v>
      </c>
      <c r="H38" s="6">
        <v>2750</v>
      </c>
      <c r="I38" s="6">
        <v>430</v>
      </c>
      <c r="J38" s="8"/>
      <c r="K38" s="6">
        <f t="shared" si="4"/>
        <v>3180</v>
      </c>
      <c r="L38" s="6">
        <f t="shared" si="5"/>
        <v>0</v>
      </c>
      <c r="M38" s="8"/>
    </row>
    <row r="39" spans="1:13" x14ac:dyDescent="0.25">
      <c r="A39" s="2" t="s">
        <v>35</v>
      </c>
      <c r="B39" s="2">
        <v>2018</v>
      </c>
      <c r="C39" s="16">
        <v>20</v>
      </c>
      <c r="D39" s="6">
        <v>750</v>
      </c>
      <c r="E39" s="6"/>
      <c r="F39" s="8"/>
      <c r="G39" s="6">
        <v>750</v>
      </c>
      <c r="H39" s="6">
        <v>430</v>
      </c>
      <c r="I39" s="6">
        <v>150</v>
      </c>
      <c r="J39" s="8"/>
      <c r="K39" s="6">
        <f t="shared" si="4"/>
        <v>580</v>
      </c>
      <c r="L39" s="6">
        <f t="shared" si="5"/>
        <v>170</v>
      </c>
      <c r="M39" s="8"/>
    </row>
    <row r="40" spans="1:13" x14ac:dyDescent="0.25">
      <c r="A40" s="2" t="s">
        <v>36</v>
      </c>
      <c r="B40" s="2">
        <v>2017</v>
      </c>
      <c r="C40" s="16">
        <v>20</v>
      </c>
      <c r="D40" s="6">
        <v>13481</v>
      </c>
      <c r="E40" s="6"/>
      <c r="F40" s="8"/>
      <c r="G40" s="6">
        <v>13481</v>
      </c>
      <c r="H40" s="6">
        <v>9961</v>
      </c>
      <c r="I40" s="6">
        <v>2700</v>
      </c>
      <c r="J40" s="8"/>
      <c r="K40" s="6">
        <f t="shared" si="4"/>
        <v>12661</v>
      </c>
      <c r="L40" s="6">
        <f t="shared" si="5"/>
        <v>820</v>
      </c>
      <c r="M40" s="8"/>
    </row>
    <row r="41" spans="1:13" x14ac:dyDescent="0.25">
      <c r="A41" s="2" t="s">
        <v>37</v>
      </c>
      <c r="B41" s="2">
        <v>2018</v>
      </c>
      <c r="C41" s="16">
        <v>20</v>
      </c>
      <c r="D41" s="6">
        <v>949</v>
      </c>
      <c r="E41" s="6"/>
      <c r="F41" s="8"/>
      <c r="G41" s="6">
        <v>949</v>
      </c>
      <c r="H41" s="6">
        <v>392</v>
      </c>
      <c r="I41" s="6">
        <v>192</v>
      </c>
      <c r="J41" s="8"/>
      <c r="K41" s="6">
        <f t="shared" si="4"/>
        <v>584</v>
      </c>
      <c r="L41" s="6">
        <f t="shared" si="5"/>
        <v>365</v>
      </c>
      <c r="M41" s="8"/>
    </row>
    <row r="42" spans="1:13" x14ac:dyDescent="0.25">
      <c r="A42" s="2" t="s">
        <v>38</v>
      </c>
      <c r="B42" s="2">
        <v>2019</v>
      </c>
      <c r="C42" s="16">
        <v>20</v>
      </c>
      <c r="D42" s="6">
        <v>1914</v>
      </c>
      <c r="E42" s="6"/>
      <c r="F42" s="8"/>
      <c r="G42" s="6">
        <v>1914</v>
      </c>
      <c r="H42" s="6">
        <v>756</v>
      </c>
      <c r="I42" s="6">
        <v>383</v>
      </c>
      <c r="J42" s="8"/>
      <c r="K42" s="6">
        <f t="shared" si="4"/>
        <v>1139</v>
      </c>
      <c r="L42" s="6">
        <f t="shared" si="5"/>
        <v>775</v>
      </c>
      <c r="M42" s="8"/>
    </row>
    <row r="43" spans="1:13" x14ac:dyDescent="0.25">
      <c r="A43" s="2" t="s">
        <v>39</v>
      </c>
      <c r="B43" s="2">
        <v>2018</v>
      </c>
      <c r="C43" s="16">
        <v>20</v>
      </c>
      <c r="D43" s="6">
        <v>1450</v>
      </c>
      <c r="E43" s="6"/>
      <c r="F43" s="8"/>
      <c r="G43" s="6">
        <v>1450</v>
      </c>
      <c r="H43" s="6">
        <v>614</v>
      </c>
      <c r="I43" s="6">
        <v>291</v>
      </c>
      <c r="J43" s="8"/>
      <c r="K43" s="6">
        <f t="shared" si="4"/>
        <v>905</v>
      </c>
      <c r="L43" s="6">
        <f t="shared" si="5"/>
        <v>545</v>
      </c>
      <c r="M43" s="8"/>
    </row>
    <row r="44" spans="1:13" x14ac:dyDescent="0.25">
      <c r="A44" s="2" t="s">
        <v>40</v>
      </c>
      <c r="B44" s="2">
        <v>2018</v>
      </c>
      <c r="C44" s="16">
        <v>20</v>
      </c>
      <c r="D44" s="6">
        <v>558</v>
      </c>
      <c r="E44" s="6"/>
      <c r="F44" s="8"/>
      <c r="G44" s="6">
        <v>558</v>
      </c>
      <c r="H44" s="6">
        <v>270</v>
      </c>
      <c r="I44" s="6">
        <v>113</v>
      </c>
      <c r="J44" s="8"/>
      <c r="K44" s="6">
        <f t="shared" ref="K44:K61" si="6">SUM(H44:I44)</f>
        <v>383</v>
      </c>
      <c r="L44" s="6">
        <f t="shared" ref="L44:L61" si="7">SUM(G44-K44)</f>
        <v>175</v>
      </c>
      <c r="M44" s="8"/>
    </row>
    <row r="45" spans="1:13" x14ac:dyDescent="0.25">
      <c r="A45" s="2" t="s">
        <v>41</v>
      </c>
      <c r="B45" s="2">
        <v>2018</v>
      </c>
      <c r="C45" s="16">
        <v>20</v>
      </c>
      <c r="D45" s="6">
        <v>1303</v>
      </c>
      <c r="E45" s="6"/>
      <c r="F45" s="8"/>
      <c r="G45" s="6">
        <v>1303</v>
      </c>
      <c r="H45" s="6">
        <v>748</v>
      </c>
      <c r="I45" s="6">
        <v>260</v>
      </c>
      <c r="J45" s="8"/>
      <c r="K45" s="6">
        <f t="shared" si="6"/>
        <v>1008</v>
      </c>
      <c r="L45" s="6">
        <f t="shared" si="7"/>
        <v>295</v>
      </c>
      <c r="M45" s="8"/>
    </row>
    <row r="46" spans="1:13" x14ac:dyDescent="0.25">
      <c r="A46" s="2" t="s">
        <v>42</v>
      </c>
      <c r="B46" s="2">
        <v>2018</v>
      </c>
      <c r="C46" s="16">
        <v>20</v>
      </c>
      <c r="D46" s="6">
        <v>753</v>
      </c>
      <c r="E46" s="6"/>
      <c r="F46" s="8"/>
      <c r="G46" s="6">
        <v>753</v>
      </c>
      <c r="H46" s="6">
        <v>357</v>
      </c>
      <c r="I46" s="6">
        <v>151</v>
      </c>
      <c r="J46" s="8"/>
      <c r="K46" s="6">
        <f t="shared" si="6"/>
        <v>508</v>
      </c>
      <c r="L46" s="6">
        <f t="shared" si="7"/>
        <v>245</v>
      </c>
      <c r="M46" s="8"/>
    </row>
    <row r="47" spans="1:13" x14ac:dyDescent="0.25">
      <c r="A47" s="2" t="s">
        <v>43</v>
      </c>
      <c r="B47" s="2">
        <v>2019</v>
      </c>
      <c r="C47" s="16">
        <v>20</v>
      </c>
      <c r="D47" s="6">
        <v>1049</v>
      </c>
      <c r="E47" s="6"/>
      <c r="F47" s="8"/>
      <c r="G47" s="6">
        <v>1049</v>
      </c>
      <c r="H47" s="6">
        <v>361</v>
      </c>
      <c r="I47" s="6">
        <v>210</v>
      </c>
      <c r="J47" s="8"/>
      <c r="K47" s="6">
        <f t="shared" si="6"/>
        <v>571</v>
      </c>
      <c r="L47" s="6">
        <f t="shared" si="7"/>
        <v>478</v>
      </c>
      <c r="M47" s="8"/>
    </row>
    <row r="48" spans="1:13" x14ac:dyDescent="0.25">
      <c r="A48" s="2" t="s">
        <v>44</v>
      </c>
      <c r="B48" s="2">
        <v>2019</v>
      </c>
      <c r="C48" s="16">
        <v>20</v>
      </c>
      <c r="D48" s="6">
        <v>43323</v>
      </c>
      <c r="E48" s="6"/>
      <c r="F48" s="8"/>
      <c r="G48" s="6">
        <v>43323</v>
      </c>
      <c r="H48" s="6">
        <v>13011</v>
      </c>
      <c r="I48" s="6">
        <v>8667</v>
      </c>
      <c r="J48" s="8"/>
      <c r="K48" s="6">
        <f t="shared" si="6"/>
        <v>21678</v>
      </c>
      <c r="L48" s="6">
        <f t="shared" si="7"/>
        <v>21645</v>
      </c>
      <c r="M48" s="8"/>
    </row>
    <row r="49" spans="1:13" x14ac:dyDescent="0.25">
      <c r="A49" s="2" t="s">
        <v>45</v>
      </c>
      <c r="B49" s="2">
        <v>2019</v>
      </c>
      <c r="C49" s="16">
        <v>20</v>
      </c>
      <c r="D49" s="6">
        <v>856</v>
      </c>
      <c r="E49" s="6"/>
      <c r="F49" s="8"/>
      <c r="G49" s="6">
        <v>856</v>
      </c>
      <c r="H49" s="6">
        <v>284</v>
      </c>
      <c r="I49" s="6">
        <v>172</v>
      </c>
      <c r="J49" s="8"/>
      <c r="K49" s="6">
        <f t="shared" si="6"/>
        <v>456</v>
      </c>
      <c r="L49" s="6">
        <f t="shared" si="7"/>
        <v>400</v>
      </c>
      <c r="M49" s="8"/>
    </row>
    <row r="50" spans="1:13" x14ac:dyDescent="0.25">
      <c r="A50" s="2" t="s">
        <v>46</v>
      </c>
      <c r="B50" s="2">
        <v>2019</v>
      </c>
      <c r="C50" s="16">
        <v>20</v>
      </c>
      <c r="D50" s="6">
        <v>470</v>
      </c>
      <c r="E50" s="6"/>
      <c r="F50" s="8"/>
      <c r="G50" s="6">
        <v>470</v>
      </c>
      <c r="H50" s="6">
        <v>115</v>
      </c>
      <c r="I50" s="6">
        <v>95</v>
      </c>
      <c r="J50" s="8"/>
      <c r="K50" s="6">
        <f t="shared" si="6"/>
        <v>210</v>
      </c>
      <c r="L50" s="6">
        <f t="shared" si="7"/>
        <v>260</v>
      </c>
      <c r="M50" s="8"/>
    </row>
    <row r="51" spans="1:13" x14ac:dyDescent="0.25">
      <c r="A51" s="2" t="s">
        <v>47</v>
      </c>
      <c r="B51" s="2">
        <v>2019</v>
      </c>
      <c r="C51" s="16">
        <v>20</v>
      </c>
      <c r="D51" s="6">
        <v>2505</v>
      </c>
      <c r="E51" s="6"/>
      <c r="F51" s="8"/>
      <c r="G51" s="6">
        <v>2505</v>
      </c>
      <c r="H51" s="6">
        <v>518</v>
      </c>
      <c r="I51" s="6">
        <v>502</v>
      </c>
      <c r="J51" s="8"/>
      <c r="K51" s="6">
        <f t="shared" si="6"/>
        <v>1020</v>
      </c>
      <c r="L51" s="6">
        <f t="shared" si="7"/>
        <v>1485</v>
      </c>
      <c r="M51" s="8"/>
    </row>
    <row r="52" spans="1:13" x14ac:dyDescent="0.25">
      <c r="A52" s="2" t="s">
        <v>48</v>
      </c>
      <c r="B52" s="2">
        <v>2020</v>
      </c>
      <c r="C52" s="16">
        <v>20</v>
      </c>
      <c r="D52" s="6">
        <v>8680</v>
      </c>
      <c r="E52" s="6"/>
      <c r="F52" s="8"/>
      <c r="G52" s="6">
        <v>8680</v>
      </c>
      <c r="H52" s="6">
        <v>1215</v>
      </c>
      <c r="I52" s="6">
        <v>1735</v>
      </c>
      <c r="J52" s="8"/>
      <c r="K52" s="6">
        <f t="shared" si="6"/>
        <v>2950</v>
      </c>
      <c r="L52" s="6">
        <f t="shared" si="7"/>
        <v>5730</v>
      </c>
      <c r="M52" s="8"/>
    </row>
    <row r="53" spans="1:13" x14ac:dyDescent="0.25">
      <c r="A53" s="2" t="s">
        <v>49</v>
      </c>
      <c r="B53" s="2">
        <v>2020</v>
      </c>
      <c r="C53" s="16">
        <v>20</v>
      </c>
      <c r="D53" s="6">
        <v>484</v>
      </c>
      <c r="E53" s="6"/>
      <c r="F53" s="8"/>
      <c r="G53" s="6">
        <v>484</v>
      </c>
      <c r="H53" s="6">
        <v>73</v>
      </c>
      <c r="I53" s="6">
        <v>96</v>
      </c>
      <c r="J53" s="8"/>
      <c r="K53" s="6">
        <f t="shared" si="6"/>
        <v>169</v>
      </c>
      <c r="L53" s="6">
        <f t="shared" si="7"/>
        <v>315</v>
      </c>
      <c r="M53" s="8"/>
    </row>
    <row r="54" spans="1:13" x14ac:dyDescent="0.25">
      <c r="A54" s="2" t="s">
        <v>50</v>
      </c>
      <c r="B54" s="2">
        <v>2020</v>
      </c>
      <c r="C54" s="16">
        <v>20</v>
      </c>
      <c r="D54" s="6">
        <v>676</v>
      </c>
      <c r="E54" s="6"/>
      <c r="F54" s="8"/>
      <c r="G54" s="6">
        <v>676</v>
      </c>
      <c r="H54" s="6">
        <v>136</v>
      </c>
      <c r="I54" s="6">
        <v>135</v>
      </c>
      <c r="J54" s="8"/>
      <c r="K54" s="6">
        <f t="shared" si="6"/>
        <v>271</v>
      </c>
      <c r="L54" s="6">
        <f t="shared" si="7"/>
        <v>405</v>
      </c>
      <c r="M54" s="8"/>
    </row>
    <row r="55" spans="1:13" x14ac:dyDescent="0.25">
      <c r="A55" s="2" t="s">
        <v>51</v>
      </c>
      <c r="B55" s="2">
        <v>2020</v>
      </c>
      <c r="C55" s="16">
        <v>20</v>
      </c>
      <c r="D55" s="6">
        <v>785</v>
      </c>
      <c r="E55" s="6"/>
      <c r="F55" s="8"/>
      <c r="G55" s="6">
        <v>785</v>
      </c>
      <c r="H55" s="6">
        <v>20</v>
      </c>
      <c r="I55" s="6">
        <v>155</v>
      </c>
      <c r="J55" s="8"/>
      <c r="K55" s="6">
        <f t="shared" si="6"/>
        <v>175</v>
      </c>
      <c r="L55" s="6">
        <f t="shared" si="7"/>
        <v>610</v>
      </c>
      <c r="M55" s="8"/>
    </row>
    <row r="56" spans="1:13" x14ac:dyDescent="0.25">
      <c r="A56" s="2" t="s">
        <v>52</v>
      </c>
      <c r="B56" s="2">
        <v>2020</v>
      </c>
      <c r="C56" s="16">
        <v>20</v>
      </c>
      <c r="D56" s="6">
        <v>1052</v>
      </c>
      <c r="E56" s="6"/>
      <c r="F56" s="8"/>
      <c r="G56" s="6">
        <v>1052</v>
      </c>
      <c r="H56" s="6">
        <v>26</v>
      </c>
      <c r="I56" s="6">
        <v>211</v>
      </c>
      <c r="J56" s="8"/>
      <c r="K56" s="6">
        <f t="shared" si="6"/>
        <v>237</v>
      </c>
      <c r="L56" s="6">
        <f t="shared" si="7"/>
        <v>815</v>
      </c>
      <c r="M56" s="8"/>
    </row>
    <row r="57" spans="1:13" x14ac:dyDescent="0.25">
      <c r="A57" s="2" t="s">
        <v>53</v>
      </c>
      <c r="B57" s="2">
        <v>2020</v>
      </c>
      <c r="C57" s="16">
        <v>20</v>
      </c>
      <c r="D57" s="6">
        <v>5719</v>
      </c>
      <c r="E57" s="6"/>
      <c r="F57" s="8"/>
      <c r="G57" s="6">
        <v>5719</v>
      </c>
      <c r="H57" s="6">
        <v>33</v>
      </c>
      <c r="I57" s="6">
        <v>1146</v>
      </c>
      <c r="J57" s="8"/>
      <c r="K57" s="6">
        <f t="shared" si="6"/>
        <v>1179</v>
      </c>
      <c r="L57" s="6">
        <f t="shared" si="7"/>
        <v>4540</v>
      </c>
      <c r="M57" s="8"/>
    </row>
    <row r="58" spans="1:13" x14ac:dyDescent="0.25">
      <c r="A58" s="2" t="s">
        <v>54</v>
      </c>
      <c r="B58" s="2">
        <v>2020</v>
      </c>
      <c r="C58" s="16">
        <v>20</v>
      </c>
      <c r="D58" s="6">
        <v>2402</v>
      </c>
      <c r="E58" s="6"/>
      <c r="F58" s="8"/>
      <c r="G58" s="6">
        <v>2402</v>
      </c>
      <c r="H58" s="6">
        <v>332</v>
      </c>
      <c r="I58" s="6">
        <v>480</v>
      </c>
      <c r="J58" s="8"/>
      <c r="K58" s="6">
        <f t="shared" si="6"/>
        <v>812</v>
      </c>
      <c r="L58" s="6">
        <f t="shared" si="7"/>
        <v>1590</v>
      </c>
      <c r="M58" s="8"/>
    </row>
    <row r="59" spans="1:13" x14ac:dyDescent="0.25">
      <c r="A59" s="2" t="s">
        <v>55</v>
      </c>
      <c r="B59" s="2">
        <v>2020</v>
      </c>
      <c r="C59" s="16">
        <v>20</v>
      </c>
      <c r="D59" s="6">
        <v>6260</v>
      </c>
      <c r="E59" s="6"/>
      <c r="F59" s="8"/>
      <c r="G59" s="6">
        <v>6260</v>
      </c>
      <c r="H59" s="6">
        <v>321</v>
      </c>
      <c r="I59" s="6">
        <v>1254</v>
      </c>
      <c r="J59" s="8"/>
      <c r="K59" s="6">
        <f t="shared" si="6"/>
        <v>1575</v>
      </c>
      <c r="L59" s="6">
        <f t="shared" si="7"/>
        <v>4685</v>
      </c>
      <c r="M59" s="8"/>
    </row>
    <row r="60" spans="1:13" x14ac:dyDescent="0.25">
      <c r="A60" s="2" t="s">
        <v>61</v>
      </c>
      <c r="B60" s="2">
        <v>2021</v>
      </c>
      <c r="C60" s="16">
        <v>20</v>
      </c>
      <c r="D60" s="6"/>
      <c r="E60" s="6">
        <v>35293</v>
      </c>
      <c r="F60" s="8"/>
      <c r="G60" s="6">
        <v>35293</v>
      </c>
      <c r="H60" s="6">
        <v>0</v>
      </c>
      <c r="I60" s="6">
        <v>2033</v>
      </c>
      <c r="J60" s="8"/>
      <c r="K60" s="6">
        <f t="shared" si="6"/>
        <v>2033</v>
      </c>
      <c r="L60" s="6">
        <f t="shared" si="7"/>
        <v>33260</v>
      </c>
      <c r="M60" s="8"/>
    </row>
    <row r="61" spans="1:13" x14ac:dyDescent="0.25">
      <c r="A61" s="2" t="s">
        <v>62</v>
      </c>
      <c r="B61" s="2">
        <v>2021</v>
      </c>
      <c r="C61" s="16"/>
      <c r="D61" s="6"/>
      <c r="E61" s="6">
        <v>1139</v>
      </c>
      <c r="F61" s="8"/>
      <c r="G61" s="6">
        <v>1139</v>
      </c>
      <c r="H61" s="6">
        <v>0</v>
      </c>
      <c r="I61" s="6">
        <v>19</v>
      </c>
      <c r="J61" s="8"/>
      <c r="K61" s="6">
        <f t="shared" si="6"/>
        <v>19</v>
      </c>
      <c r="L61" s="6">
        <f t="shared" si="7"/>
        <v>1120</v>
      </c>
      <c r="M61" s="8"/>
    </row>
    <row r="62" spans="1:13" x14ac:dyDescent="0.25">
      <c r="C62" s="17"/>
      <c r="D62" s="7">
        <f>SUM(D28:D61)</f>
        <v>132679</v>
      </c>
      <c r="E62" s="7">
        <f>SUM(E28:E61)</f>
        <v>36432</v>
      </c>
      <c r="F62" s="7">
        <f t="shared" ref="F62:L62" si="8">SUM(F28:F61)</f>
        <v>0</v>
      </c>
      <c r="G62" s="7">
        <f t="shared" si="8"/>
        <v>169111</v>
      </c>
      <c r="H62" s="7">
        <f t="shared" si="8"/>
        <v>61941</v>
      </c>
      <c r="I62" s="7">
        <f t="shared" si="8"/>
        <v>26442</v>
      </c>
      <c r="J62" s="7">
        <f t="shared" si="8"/>
        <v>0</v>
      </c>
      <c r="K62" s="7">
        <f t="shared" si="8"/>
        <v>88383</v>
      </c>
      <c r="L62" s="7">
        <f t="shared" si="8"/>
        <v>80728</v>
      </c>
      <c r="M62" s="8"/>
    </row>
    <row r="63" spans="1:13" hidden="1" x14ac:dyDescent="0.25">
      <c r="A63" s="2"/>
      <c r="B63" s="2"/>
      <c r="C63" s="16"/>
      <c r="D63" s="6"/>
      <c r="E63" s="19"/>
      <c r="F63" s="19"/>
      <c r="G63" s="6"/>
      <c r="H63" s="6"/>
      <c r="I63" s="6"/>
      <c r="J63" s="6"/>
      <c r="K63" s="6"/>
      <c r="L63" s="6"/>
      <c r="M63" s="8"/>
    </row>
    <row r="64" spans="1:13" hidden="1" x14ac:dyDescent="0.25">
      <c r="A64" s="2"/>
      <c r="B64" s="2"/>
      <c r="C64" s="16"/>
      <c r="D64" s="6"/>
      <c r="E64" s="19"/>
      <c r="F64" s="8"/>
      <c r="G64" s="6"/>
      <c r="H64" s="6"/>
      <c r="I64" s="6"/>
      <c r="J64" s="6"/>
      <c r="K64" s="6"/>
      <c r="L64" s="6"/>
      <c r="M64" s="19"/>
    </row>
    <row r="65" spans="1:13" hidden="1" x14ac:dyDescent="0.25">
      <c r="A65" s="2"/>
      <c r="B65" s="2"/>
      <c r="C65" s="16"/>
      <c r="D65" s="6"/>
      <c r="E65" s="19"/>
      <c r="F65" s="8"/>
      <c r="G65" s="6"/>
      <c r="H65" s="6"/>
      <c r="I65" s="6"/>
      <c r="J65" s="6"/>
      <c r="K65" s="6"/>
      <c r="L65" s="6"/>
      <c r="M65" s="8"/>
    </row>
    <row r="66" spans="1:13" hidden="1" x14ac:dyDescent="0.25">
      <c r="A66" s="2"/>
      <c r="B66" s="2"/>
      <c r="C66" s="16"/>
      <c r="D66" s="6"/>
      <c r="E66" s="19"/>
      <c r="F66" s="8"/>
      <c r="G66" s="6"/>
      <c r="H66" s="6"/>
      <c r="I66" s="6"/>
      <c r="J66" s="6"/>
      <c r="K66" s="6"/>
      <c r="L66" s="6"/>
      <c r="M66" s="19"/>
    </row>
    <row r="67" spans="1:13" hidden="1" x14ac:dyDescent="0.25">
      <c r="A67" s="2"/>
      <c r="B67" s="2"/>
      <c r="C67" s="16"/>
      <c r="D67" s="6"/>
      <c r="E67" s="19"/>
      <c r="F67" s="8"/>
      <c r="G67" s="6"/>
      <c r="H67" s="6"/>
      <c r="I67" s="6"/>
      <c r="J67" s="6"/>
      <c r="K67" s="6"/>
      <c r="L67" s="6"/>
      <c r="M67" s="19"/>
    </row>
    <row r="68" spans="1:13" hidden="1" x14ac:dyDescent="0.25">
      <c r="D68" s="7"/>
      <c r="E68" s="7"/>
      <c r="F68" s="7"/>
      <c r="G68" s="7"/>
      <c r="H68" s="7"/>
      <c r="I68" s="7"/>
      <c r="J68" s="7"/>
      <c r="K68" s="7"/>
      <c r="L68" s="7"/>
      <c r="M68" s="20"/>
    </row>
    <row r="69" spans="1:13" x14ac:dyDescent="0.25">
      <c r="A69" s="2"/>
      <c r="D69" s="8"/>
      <c r="E69" s="8"/>
      <c r="F69" s="8"/>
      <c r="G69" s="8"/>
      <c r="H69" s="8"/>
      <c r="I69" s="8"/>
      <c r="J69" s="8"/>
      <c r="K69" s="18"/>
      <c r="L69" s="18"/>
      <c r="M69" s="8"/>
    </row>
    <row r="70" spans="1:13" ht="15.75" thickBot="1" x14ac:dyDescent="0.3">
      <c r="A70" s="3" t="s">
        <v>15</v>
      </c>
      <c r="D70" s="9">
        <f>SUM(D18,D25,D62)</f>
        <v>608051</v>
      </c>
      <c r="E70" s="9">
        <f>SUM(E18,E62,E25)</f>
        <v>38632</v>
      </c>
      <c r="F70" s="9">
        <f>SUM(F18,F62,F25)</f>
        <v>0</v>
      </c>
      <c r="G70" s="9">
        <f t="shared" ref="G70:I70" si="9">SUM(G18,G25,G62)</f>
        <v>646683</v>
      </c>
      <c r="H70" s="9">
        <f t="shared" si="9"/>
        <v>116231</v>
      </c>
      <c r="I70" s="9">
        <f t="shared" si="9"/>
        <v>38689</v>
      </c>
      <c r="J70" s="7"/>
      <c r="K70" s="9">
        <f>SUM(K18,K25,K62)</f>
        <v>154920</v>
      </c>
      <c r="L70" s="9">
        <f>SUM(L18,L25,L62)</f>
        <v>491763</v>
      </c>
      <c r="M70" s="8"/>
    </row>
    <row r="71" spans="1:13" ht="15.75" thickTop="1" x14ac:dyDescent="0.25">
      <c r="A71" s="3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3" x14ac:dyDescent="0.25">
      <c r="A72" s="3"/>
      <c r="G72" s="17">
        <v>31</v>
      </c>
    </row>
    <row r="73" spans="1:13" x14ac:dyDescent="0.25">
      <c r="A73" s="3"/>
    </row>
    <row r="74" spans="1:13" x14ac:dyDescent="0.25">
      <c r="A74" s="3"/>
    </row>
    <row r="89" spans="6:6" x14ac:dyDescent="0.25">
      <c r="F89" s="6"/>
    </row>
  </sheetData>
  <pageMargins left="0.7" right="0.7" top="0.75" bottom="0.75" header="0.3" footer="0.3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Ben Wegman</cp:lastModifiedBy>
  <cp:lastPrinted>2023-05-08T10:34:57Z</cp:lastPrinted>
  <dcterms:created xsi:type="dcterms:W3CDTF">2016-01-04T09:05:52Z</dcterms:created>
  <dcterms:modified xsi:type="dcterms:W3CDTF">2023-05-08T10:46:25Z</dcterms:modified>
</cp:coreProperties>
</file>